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CG\Desktop\"/>
    </mc:Choice>
  </mc:AlternateContent>
  <xr:revisionPtr revIDLastSave="0" documentId="8_{78A13CF1-FC48-4DA7-9125-DA4CB79F476D}" xr6:coauthVersionLast="47" xr6:coauthVersionMax="47" xr10:uidLastSave="{00000000-0000-0000-0000-000000000000}"/>
  <bookViews>
    <workbookView xWindow="28680" yWindow="-120" windowWidth="29040" windowHeight="15720" xr2:uid="{4467FEAD-8F6D-4177-8D7C-101EFE6A8E83}"/>
  </bookViews>
  <sheets>
    <sheet name="가격평가 산식" sheetId="1" r:id="rId1"/>
    <sheet name="업체1" sheetId="9" r:id="rId2"/>
    <sheet name="한밭상사" sheetId="13" state="hidden" r:id="rId3"/>
    <sheet name="업체2" sheetId="12" r:id="rId4"/>
    <sheet name="최종결과" sheetId="14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1" i="1" l="1"/>
  <c r="C17" i="1"/>
  <c r="D17" i="1"/>
  <c r="E17" i="1"/>
  <c r="C16" i="1"/>
  <c r="D16" i="1"/>
  <c r="E16" i="1"/>
  <c r="K18" i="12"/>
  <c r="J18" i="12"/>
  <c r="I18" i="12"/>
  <c r="H18" i="12"/>
  <c r="G18" i="12"/>
  <c r="F18" i="12"/>
  <c r="E18" i="12"/>
  <c r="E19" i="12"/>
  <c r="E21" i="12"/>
  <c r="D18" i="12"/>
  <c r="E8" i="14"/>
  <c r="D8" i="14"/>
  <c r="K18" i="9"/>
  <c r="J18" i="9"/>
  <c r="I18" i="9"/>
  <c r="H18" i="9"/>
  <c r="G18" i="9"/>
  <c r="F18" i="9"/>
  <c r="E18" i="9"/>
  <c r="E19" i="9"/>
  <c r="E21" i="9"/>
  <c r="D18" i="13"/>
  <c r="E18" i="13"/>
  <c r="E19" i="13"/>
  <c r="E21" i="13"/>
  <c r="F18" i="13"/>
  <c r="G18" i="13"/>
  <c r="H18" i="13"/>
  <c r="I18" i="13"/>
  <c r="J18" i="13"/>
  <c r="K18" i="13"/>
  <c r="L18" i="13"/>
  <c r="D18" i="9"/>
  <c r="B4" i="1"/>
  <c r="C21" i="1"/>
  <c r="B6" i="1"/>
  <c r="C10" i="1"/>
  <c r="C11" i="1"/>
  <c r="B16" i="1"/>
  <c r="B17" i="1"/>
  <c r="B22" i="1"/>
  <c r="C22" i="1"/>
  <c r="D22" i="1"/>
  <c r="E22" i="1"/>
  <c r="D21" i="1"/>
  <c r="E21" i="1"/>
</calcChain>
</file>

<file path=xl/sharedStrings.xml><?xml version="1.0" encoding="utf-8"?>
<sst xmlns="http://schemas.openxmlformats.org/spreadsheetml/2006/main" count="169" uniqueCount="75">
  <si>
    <t>[단위:원]</t>
    <phoneticPr fontId="2" type="noConversion"/>
  </si>
  <si>
    <t>예정가격</t>
    <phoneticPr fontId="2" type="noConversion"/>
  </si>
  <si>
    <t>예정가격의80%</t>
    <phoneticPr fontId="2" type="noConversion"/>
  </si>
  <si>
    <t>최저입찰가격</t>
    <phoneticPr fontId="2" type="noConversion"/>
  </si>
  <si>
    <t>배점한도</t>
    <phoneticPr fontId="2" type="noConversion"/>
  </si>
  <si>
    <t>당해입찰가격</t>
    <phoneticPr fontId="2" type="noConversion"/>
  </si>
  <si>
    <t>투찰가격</t>
    <phoneticPr fontId="2" type="noConversion"/>
  </si>
  <si>
    <t>일반</t>
  </si>
  <si>
    <t>배송</t>
  </si>
  <si>
    <t>결재</t>
  </si>
  <si>
    <t>실적</t>
  </si>
  <si>
    <t>기타</t>
  </si>
  <si>
    <t>기
술
능
력
평
가
(80점)</t>
    <phoneticPr fontId="2" type="noConversion"/>
  </si>
  <si>
    <t>입찰가격
평가(20점)</t>
    <phoneticPr fontId="2" type="noConversion"/>
  </si>
  <si>
    <t>소  계</t>
    <phoneticPr fontId="2" type="noConversion"/>
  </si>
  <si>
    <t>총  계</t>
    <phoneticPr fontId="2" type="noConversion"/>
  </si>
  <si>
    <t>분    야</t>
    <phoneticPr fontId="2" type="noConversion"/>
  </si>
  <si>
    <t>업체 일반사항</t>
    <phoneticPr fontId="2" type="noConversion"/>
  </si>
  <si>
    <t>주문접수 후 배송시기</t>
    <phoneticPr fontId="2" type="noConversion"/>
  </si>
  <si>
    <t>배송시 위생관리</t>
    <phoneticPr fontId="2" type="noConversion"/>
  </si>
  <si>
    <t>공휴일,주말,야간배송 가능여부</t>
    <phoneticPr fontId="2" type="noConversion"/>
  </si>
  <si>
    <t>전자증빙서 발급 여부</t>
    <phoneticPr fontId="2" type="noConversion"/>
  </si>
  <si>
    <t>결제방식의 다양성</t>
    <phoneticPr fontId="2" type="noConversion"/>
  </si>
  <si>
    <t>주요납품실적</t>
    <phoneticPr fontId="2" type="noConversion"/>
  </si>
  <si>
    <t>자체홍보 및 전달사항</t>
    <phoneticPr fontId="2" type="noConversion"/>
  </si>
  <si>
    <t>당일기준 반품 교환 
가능여부</t>
    <phoneticPr fontId="2" type="noConversion"/>
  </si>
  <si>
    <t>비상출동시 배송 
소요시간</t>
    <phoneticPr fontId="2" type="noConversion"/>
  </si>
  <si>
    <t>납품내역의 교환 
반품절차 및 방법</t>
    <phoneticPr fontId="2" type="noConversion"/>
  </si>
  <si>
    <t>납품장소까지 거리</t>
    <phoneticPr fontId="2" type="noConversion"/>
  </si>
  <si>
    <t>위원장</t>
    <phoneticPr fontId="2" type="noConversion"/>
  </si>
  <si>
    <t>x</t>
  </si>
  <si>
    <t>x</t>
    <phoneticPr fontId="2" type="noConversion"/>
  </si>
  <si>
    <t>송주은</t>
    <phoneticPr fontId="2" type="noConversion"/>
  </si>
  <si>
    <t>문영관</t>
    <phoneticPr fontId="2" type="noConversion"/>
  </si>
  <si>
    <t>최용우</t>
    <phoneticPr fontId="2" type="noConversion"/>
  </si>
  <si>
    <t>신경진</t>
    <phoneticPr fontId="2" type="noConversion"/>
  </si>
  <si>
    <t>한성동</t>
    <phoneticPr fontId="2" type="noConversion"/>
  </si>
  <si>
    <t>김목종</t>
    <phoneticPr fontId="2" type="noConversion"/>
  </si>
  <si>
    <t>권광석</t>
    <phoneticPr fontId="2" type="noConversion"/>
  </si>
  <si>
    <t>평 가 항 목</t>
    <phoneticPr fontId="2" type="noConversion"/>
  </si>
  <si>
    <t>위 원 별   점 수</t>
    <phoneticPr fontId="2" type="noConversion"/>
  </si>
  <si>
    <t>기술능력평가 평균(80점)</t>
    <phoneticPr fontId="2" type="noConversion"/>
  </si>
  <si>
    <t>입찰 가격 평가(20점)</t>
    <phoneticPr fontId="2" type="noConversion"/>
  </si>
  <si>
    <t>협상에의한 계약 입찰가격 자동계산식</t>
    <phoneticPr fontId="2" type="noConversion"/>
  </si>
  <si>
    <t>구 분</t>
    <phoneticPr fontId="2" type="noConversion"/>
  </si>
  <si>
    <r>
      <t xml:space="preserve">*입찰가격이 예정가격의 100분의 </t>
    </r>
    <r>
      <rPr>
        <b/>
        <sz val="16"/>
        <color indexed="12"/>
        <rFont val="맑은 고딕"/>
        <family val="3"/>
        <charset val="129"/>
      </rPr>
      <t>80이상</t>
    </r>
    <r>
      <rPr>
        <sz val="16"/>
        <rFont val="맑은 고딕"/>
        <family val="3"/>
        <charset val="129"/>
      </rPr>
      <t>인입찰자에대한 평가</t>
    </r>
    <r>
      <rPr>
        <sz val="16"/>
        <color indexed="12"/>
        <rFont val="맑은 고딕"/>
        <family val="3"/>
        <charset val="129"/>
      </rPr>
      <t>(입찰가격평가)</t>
    </r>
    <phoneticPr fontId="2" type="noConversion"/>
  </si>
  <si>
    <t>투 찰 율</t>
    <phoneticPr fontId="2" type="noConversion"/>
  </si>
  <si>
    <r>
      <t>*입찰가격이 예정가격의 100분의</t>
    </r>
    <r>
      <rPr>
        <b/>
        <sz val="16"/>
        <color indexed="10"/>
        <rFont val="맑은 고딕"/>
        <family val="3"/>
        <charset val="129"/>
      </rPr>
      <t xml:space="preserve"> 80미만</t>
    </r>
    <r>
      <rPr>
        <sz val="16"/>
        <rFont val="맑은 고딕"/>
        <family val="3"/>
        <charset val="129"/>
      </rPr>
      <t>인입찰자에대한 평가</t>
    </r>
    <r>
      <rPr>
        <sz val="16"/>
        <color indexed="12"/>
        <rFont val="맑은 고딕"/>
        <family val="3"/>
        <charset val="129"/>
      </rPr>
      <t>(입찰가격평가)</t>
    </r>
    <phoneticPr fontId="2" type="noConversion"/>
  </si>
  <si>
    <t>평 점</t>
    <phoneticPr fontId="2" type="noConversion"/>
  </si>
  <si>
    <t>납품</t>
    <phoneticPr fontId="2" type="noConversion"/>
  </si>
  <si>
    <t>불만족 시 대처방안</t>
    <phoneticPr fontId="2" type="noConversion"/>
  </si>
  <si>
    <t>식품사고 예방방법 및 
사고발생 시 대처방안</t>
    <phoneticPr fontId="2" type="noConversion"/>
  </si>
  <si>
    <t>한밭상사</t>
    <phoneticPr fontId="2" type="noConversion"/>
  </si>
  <si>
    <t>공휴일,주말,야간배송 가능여부</t>
    <phoneticPr fontId="2" type="noConversion"/>
  </si>
  <si>
    <t>가격평가</t>
    <phoneticPr fontId="2" type="noConversion"/>
  </si>
  <si>
    <t>기술평가</t>
    <phoneticPr fontId="2" type="noConversion"/>
  </si>
  <si>
    <t>평 가 항 목</t>
    <phoneticPr fontId="2" type="noConversion"/>
  </si>
  <si>
    <t>배 점 한 도</t>
    <phoneticPr fontId="2" type="noConversion"/>
  </si>
  <si>
    <t>입 찰 참 가 업 체</t>
    <phoneticPr fontId="2" type="noConversion"/>
  </si>
  <si>
    <t>총 점</t>
    <phoneticPr fontId="2" type="noConversion"/>
  </si>
  <si>
    <t>순 위</t>
    <phoneticPr fontId="2" type="noConversion"/>
  </si>
  <si>
    <t>도시락, 밀키트 납품 가능 여부</t>
    <phoneticPr fontId="2" type="noConversion"/>
  </si>
  <si>
    <t>피항지(거진, 주문진항) 배송 여부</t>
    <phoneticPr fontId="2" type="noConversion"/>
  </si>
  <si>
    <t>윤 진 상 사</t>
    <phoneticPr fontId="2" type="noConversion"/>
  </si>
  <si>
    <t>예정가격의70%</t>
    <phoneticPr fontId="2" type="noConversion"/>
  </si>
  <si>
    <t>*주황색 음영표시에만 입력</t>
    <phoneticPr fontId="2" type="noConversion"/>
  </si>
  <si>
    <t>영신유통</t>
    <phoneticPr fontId="2" type="noConversion"/>
  </si>
  <si>
    <t>위원1</t>
    <phoneticPr fontId="2" type="noConversion"/>
  </si>
  <si>
    <t>위원2</t>
  </si>
  <si>
    <t>위원3</t>
  </si>
  <si>
    <t>위원4</t>
  </si>
  <si>
    <t>위원5</t>
  </si>
  <si>
    <t>위원6</t>
  </si>
  <si>
    <t>위원7</t>
  </si>
  <si>
    <t>업체명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</si>
</sst>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43" formatCode="_-* #,##0.00_-;\-* #,##0.00_-;_-* &quot;-&quot;??_-;_-@_-"/>
    <numFmt numFmtId="178" formatCode="_-* #,##0.00_-;\-* #,##0.00_-;_-* &quot;-&quot;_-;_-@_-"/>
    <numFmt numFmtId="192" formatCode="0.0000"/>
  </numFmts>
  <fonts count="37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6"/>
      <name val="돋움"/>
      <family val="3"/>
      <charset val="129"/>
    </font>
    <font>
      <b/>
      <sz val="16"/>
      <color indexed="10"/>
      <name val="돋움"/>
      <family val="3"/>
      <charset val="129"/>
    </font>
    <font>
      <sz val="24"/>
      <name val="HY헤드라인M"/>
      <family val="1"/>
      <charset val="129"/>
    </font>
    <font>
      <sz val="14"/>
      <color indexed="8"/>
      <name val="HY태백B"/>
      <family val="1"/>
      <charset val="129"/>
    </font>
    <font>
      <b/>
      <sz val="13"/>
      <color indexed="8"/>
      <name val="HY동녘B"/>
      <family val="1"/>
      <charset val="129"/>
    </font>
    <font>
      <b/>
      <sz val="13"/>
      <name val="HY동녘B"/>
      <family val="1"/>
      <charset val="129"/>
    </font>
    <font>
      <sz val="16"/>
      <color indexed="8"/>
      <name val="HY동녘B"/>
      <family val="1"/>
      <charset val="129"/>
    </font>
    <font>
      <sz val="24"/>
      <name val="HY태백B"/>
      <family val="1"/>
      <charset val="129"/>
    </font>
    <font>
      <sz val="16"/>
      <name val="HY태백B"/>
      <family val="1"/>
      <charset val="129"/>
    </font>
    <font>
      <sz val="16"/>
      <name val="맑은 고딕"/>
      <family val="3"/>
      <charset val="129"/>
    </font>
    <font>
      <b/>
      <sz val="16"/>
      <color indexed="12"/>
      <name val="맑은 고딕"/>
      <family val="3"/>
      <charset val="129"/>
    </font>
    <font>
      <sz val="16"/>
      <color indexed="12"/>
      <name val="맑은 고딕"/>
      <family val="3"/>
      <charset val="129"/>
    </font>
    <font>
      <b/>
      <sz val="16"/>
      <color indexed="10"/>
      <name val="맑은 고딕"/>
      <family val="3"/>
      <charset val="129"/>
    </font>
    <font>
      <b/>
      <sz val="14"/>
      <name val="HY엽서L"/>
      <family val="1"/>
      <charset val="129"/>
    </font>
    <font>
      <sz val="16"/>
      <name val="HY울릉도B"/>
      <family val="1"/>
      <charset val="129"/>
    </font>
    <font>
      <sz val="20"/>
      <name val="HY울릉도B"/>
      <family val="1"/>
      <charset val="129"/>
    </font>
    <font>
      <b/>
      <sz val="14"/>
      <color indexed="8"/>
      <name val="HY태백B"/>
      <family val="1"/>
      <charset val="129"/>
    </font>
    <font>
      <b/>
      <sz val="12"/>
      <color rgb="FF00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indexed="8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16"/>
      <color rgb="FF0000FF"/>
      <name val="HY울릉도B"/>
      <family val="1"/>
      <charset val="129"/>
    </font>
    <font>
      <sz val="16"/>
      <color rgb="FF0000FF"/>
      <name val="HY울릉도B"/>
      <family val="1"/>
      <charset val="129"/>
    </font>
    <font>
      <sz val="15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sz val="16"/>
      <color rgb="FFFF0000"/>
      <name val="맑은 고딕"/>
      <family val="3"/>
      <charset val="129"/>
      <scheme val="minor"/>
    </font>
    <font>
      <b/>
      <sz val="14"/>
      <color rgb="FF0000FF"/>
      <name val="HY동녘B"/>
      <family val="1"/>
      <charset val="129"/>
    </font>
    <font>
      <sz val="12"/>
      <color indexed="8"/>
      <name val="맑은 고딕"/>
      <family val="3"/>
      <charset val="129"/>
      <scheme val="major"/>
    </font>
    <font>
      <sz val="11.4"/>
      <color indexed="8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</fills>
  <borders count="4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double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double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double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139">
    <xf numFmtId="0" fontId="0" fillId="0" borderId="0" xfId="0"/>
    <xf numFmtId="0" fontId="0" fillId="0" borderId="0" xfId="0" applyAlignment="1"/>
    <xf numFmtId="0" fontId="3" fillId="0" borderId="0" xfId="0" applyFont="1"/>
    <xf numFmtId="0" fontId="3" fillId="2" borderId="0" xfId="0" applyFont="1" applyFill="1" applyBorder="1"/>
    <xf numFmtId="41" fontId="3" fillId="2" borderId="0" xfId="1" applyFont="1" applyFill="1" applyBorder="1"/>
    <xf numFmtId="192" fontId="0" fillId="0" borderId="0" xfId="0" applyNumberFormat="1"/>
    <xf numFmtId="0" fontId="4" fillId="0" borderId="0" xfId="0" applyFont="1" applyAlignment="1">
      <alignment horizontal="center"/>
    </xf>
    <xf numFmtId="0" fontId="20" fillId="0" borderId="1" xfId="0" applyFont="1" applyBorder="1" applyAlignment="1">
      <alignment horizontal="center" vertical="center" wrapText="1"/>
    </xf>
    <xf numFmtId="0" fontId="21" fillId="3" borderId="1" xfId="0" applyFont="1" applyFill="1" applyBorder="1" applyAlignment="1">
      <alignment horizontal="center" vertical="center" wrapText="1"/>
    </xf>
    <xf numFmtId="0" fontId="22" fillId="0" borderId="1" xfId="0" applyFont="1" applyFill="1" applyBorder="1" applyAlignment="1">
      <alignment horizontal="center" vertical="center" wrapText="1"/>
    </xf>
    <xf numFmtId="0" fontId="23" fillId="3" borderId="1" xfId="0" applyFont="1" applyFill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 wrapText="1"/>
    </xf>
    <xf numFmtId="0" fontId="22" fillId="0" borderId="2" xfId="0" applyFont="1" applyBorder="1" applyAlignment="1">
      <alignment horizontal="center" vertical="center" wrapText="1"/>
    </xf>
    <xf numFmtId="0" fontId="20" fillId="0" borderId="2" xfId="0" applyFont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22" fillId="0" borderId="5" xfId="0" applyFont="1" applyBorder="1" applyAlignment="1">
      <alignment horizontal="center" vertical="center" wrapText="1"/>
    </xf>
    <xf numFmtId="0" fontId="22" fillId="0" borderId="6" xfId="0" applyFont="1" applyBorder="1" applyAlignment="1">
      <alignment horizontal="center" vertical="center" wrapText="1"/>
    </xf>
    <xf numFmtId="0" fontId="23" fillId="3" borderId="6" xfId="0" applyFont="1" applyFill="1" applyBorder="1" applyAlignment="1">
      <alignment horizontal="center" vertical="center" wrapText="1"/>
    </xf>
    <xf numFmtId="0" fontId="24" fillId="0" borderId="7" xfId="0" applyFont="1" applyBorder="1" applyAlignment="1">
      <alignment horizontal="center" vertical="center" wrapText="1"/>
    </xf>
    <xf numFmtId="0" fontId="3" fillId="0" borderId="0" xfId="0" applyFont="1" applyFill="1" applyBorder="1"/>
    <xf numFmtId="41" fontId="3" fillId="2" borderId="0" xfId="1" applyFont="1" applyFill="1" applyBorder="1" applyAlignment="1"/>
    <xf numFmtId="0" fontId="25" fillId="0" borderId="8" xfId="0" applyFont="1" applyBorder="1" applyAlignment="1">
      <alignment horizontal="center" vertical="center"/>
    </xf>
    <xf numFmtId="0" fontId="25" fillId="0" borderId="9" xfId="0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9" fontId="26" fillId="0" borderId="11" xfId="0" applyNumberFormat="1" applyFont="1" applyBorder="1" applyAlignment="1">
      <alignment horizontal="center" vertical="center"/>
    </xf>
    <xf numFmtId="0" fontId="26" fillId="0" borderId="12" xfId="0" applyFont="1" applyBorder="1" applyAlignment="1">
      <alignment horizontal="center" vertical="center"/>
    </xf>
    <xf numFmtId="9" fontId="26" fillId="0" borderId="13" xfId="0" applyNumberFormat="1" applyFont="1" applyBorder="1" applyAlignment="1">
      <alignment horizontal="center" vertical="center"/>
    </xf>
    <xf numFmtId="0" fontId="17" fillId="0" borderId="13" xfId="0" applyFont="1" applyBorder="1" applyAlignment="1">
      <alignment horizontal="center" vertical="center"/>
    </xf>
    <xf numFmtId="0" fontId="17" fillId="0" borderId="14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0" fontId="27" fillId="0" borderId="11" xfId="0" applyFont="1" applyBorder="1" applyAlignment="1">
      <alignment horizontal="center" vertical="center"/>
    </xf>
    <xf numFmtId="0" fontId="27" fillId="0" borderId="8" xfId="0" applyFont="1" applyBorder="1" applyAlignment="1">
      <alignment horizontal="center" vertical="center"/>
    </xf>
    <xf numFmtId="0" fontId="28" fillId="0" borderId="15" xfId="0" applyFont="1" applyBorder="1" applyAlignment="1">
      <alignment horizontal="center" vertical="center"/>
    </xf>
    <xf numFmtId="0" fontId="28" fillId="0" borderId="9" xfId="0" applyFont="1" applyBorder="1" applyAlignment="1">
      <alignment horizontal="center" vertical="center"/>
    </xf>
    <xf numFmtId="0" fontId="17" fillId="0" borderId="16" xfId="0" applyFont="1" applyBorder="1" applyAlignment="1">
      <alignment horizontal="center" vertical="center"/>
    </xf>
    <xf numFmtId="0" fontId="17" fillId="0" borderId="17" xfId="0" applyFont="1" applyBorder="1" applyAlignment="1">
      <alignment horizontal="center" vertical="center"/>
    </xf>
    <xf numFmtId="41" fontId="25" fillId="0" borderId="18" xfId="1" applyFont="1" applyFill="1" applyBorder="1" applyAlignment="1"/>
    <xf numFmtId="41" fontId="25" fillId="0" borderId="8" xfId="1" applyFont="1" applyFill="1" applyBorder="1" applyAlignment="1"/>
    <xf numFmtId="41" fontId="25" fillId="0" borderId="9" xfId="1" applyFont="1" applyFill="1" applyBorder="1" applyAlignment="1"/>
    <xf numFmtId="41" fontId="29" fillId="0" borderId="11" xfId="1" applyFont="1" applyFill="1" applyBorder="1" applyAlignment="1">
      <alignment horizontal="center" vertical="center"/>
    </xf>
    <xf numFmtId="178" fontId="29" fillId="0" borderId="11" xfId="1" applyNumberFormat="1" applyFont="1" applyFill="1" applyBorder="1" applyAlignment="1">
      <alignment horizontal="center" vertical="center"/>
    </xf>
    <xf numFmtId="178" fontId="29" fillId="0" borderId="8" xfId="1" applyNumberFormat="1" applyFont="1" applyFill="1" applyBorder="1" applyAlignment="1">
      <alignment horizontal="center" vertical="center"/>
    </xf>
    <xf numFmtId="0" fontId="3" fillId="0" borderId="0" xfId="0" applyFont="1" applyFill="1"/>
    <xf numFmtId="41" fontId="29" fillId="0" borderId="15" xfId="1" applyFont="1" applyFill="1" applyBorder="1" applyAlignment="1">
      <alignment horizontal="center" vertical="center"/>
    </xf>
    <xf numFmtId="178" fontId="29" fillId="0" borderId="15" xfId="1" applyNumberFormat="1" applyFont="1" applyFill="1" applyBorder="1" applyAlignment="1">
      <alignment horizontal="center" vertical="center"/>
    </xf>
    <xf numFmtId="178" fontId="29" fillId="0" borderId="9" xfId="1" applyNumberFormat="1" applyFont="1" applyFill="1" applyBorder="1" applyAlignment="1">
      <alignment horizontal="center" vertical="center"/>
    </xf>
    <xf numFmtId="43" fontId="29" fillId="0" borderId="11" xfId="1" applyNumberFormat="1" applyFont="1" applyFill="1" applyBorder="1" applyAlignment="1">
      <alignment horizontal="center" vertical="center"/>
    </xf>
    <xf numFmtId="43" fontId="29" fillId="0" borderId="8" xfId="1" applyNumberFormat="1" applyFont="1" applyFill="1" applyBorder="1" applyAlignment="1">
      <alignment horizontal="center" vertical="center"/>
    </xf>
    <xf numFmtId="43" fontId="29" fillId="0" borderId="15" xfId="1" applyNumberFormat="1" applyFont="1" applyFill="1" applyBorder="1" applyAlignment="1">
      <alignment horizontal="center" vertical="center"/>
    </xf>
    <xf numFmtId="43" fontId="29" fillId="0" borderId="9" xfId="1" applyNumberFormat="1" applyFont="1" applyFill="1" applyBorder="1" applyAlignment="1">
      <alignment horizontal="center" vertical="center"/>
    </xf>
    <xf numFmtId="41" fontId="25" fillId="4" borderId="8" xfId="1" applyFont="1" applyFill="1" applyBorder="1" applyAlignment="1"/>
    <xf numFmtId="41" fontId="30" fillId="4" borderId="11" xfId="1" applyFont="1" applyFill="1" applyBorder="1"/>
    <xf numFmtId="0" fontId="11" fillId="5" borderId="19" xfId="0" applyFont="1" applyFill="1" applyBorder="1" applyAlignment="1">
      <alignment horizontal="center" vertical="center"/>
    </xf>
    <xf numFmtId="41" fontId="11" fillId="5" borderId="20" xfId="1" applyFont="1" applyFill="1" applyBorder="1" applyAlignment="1">
      <alignment horizontal="center" vertical="center"/>
    </xf>
    <xf numFmtId="0" fontId="11" fillId="5" borderId="18" xfId="0" applyFont="1" applyFill="1" applyBorder="1" applyAlignment="1">
      <alignment horizontal="center" vertical="center"/>
    </xf>
    <xf numFmtId="0" fontId="11" fillId="5" borderId="20" xfId="0" applyFont="1" applyFill="1" applyBorder="1" applyAlignment="1">
      <alignment horizontal="center" vertical="center"/>
    </xf>
    <xf numFmtId="0" fontId="25" fillId="5" borderId="12" xfId="0" applyFont="1" applyFill="1" applyBorder="1" applyAlignment="1">
      <alignment horizontal="center" vertical="center" shrinkToFit="1"/>
    </xf>
    <xf numFmtId="0" fontId="25" fillId="5" borderId="21" xfId="0" applyFont="1" applyFill="1" applyBorder="1" applyAlignment="1">
      <alignment horizontal="center" vertical="center" shrinkToFit="1"/>
    </xf>
    <xf numFmtId="41" fontId="30" fillId="4" borderId="15" xfId="1" applyFont="1" applyFill="1" applyBorder="1"/>
    <xf numFmtId="0" fontId="11" fillId="5" borderId="19" xfId="0" applyFont="1" applyFill="1" applyBorder="1"/>
    <xf numFmtId="0" fontId="11" fillId="5" borderId="10" xfId="0" applyFont="1" applyFill="1" applyBorder="1"/>
    <xf numFmtId="0" fontId="11" fillId="5" borderId="22" xfId="0" applyFont="1" applyFill="1" applyBorder="1"/>
    <xf numFmtId="0" fontId="22" fillId="0" borderId="11" xfId="0" applyFont="1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 wrapText="1"/>
    </xf>
    <xf numFmtId="0" fontId="22" fillId="6" borderId="11" xfId="0" applyFont="1" applyFill="1" applyBorder="1" applyAlignment="1">
      <alignment horizontal="center" vertical="center" wrapText="1"/>
    </xf>
    <xf numFmtId="0" fontId="22" fillId="0" borderId="11" xfId="0" applyFont="1" applyFill="1" applyBorder="1" applyAlignment="1">
      <alignment horizontal="center" vertical="center" wrapText="1"/>
    </xf>
    <xf numFmtId="0" fontId="23" fillId="3" borderId="11" xfId="0" applyFont="1" applyFill="1" applyBorder="1" applyAlignment="1">
      <alignment horizontal="center" vertical="center" wrapText="1"/>
    </xf>
    <xf numFmtId="0" fontId="21" fillId="3" borderId="11" xfId="0" applyFont="1" applyFill="1" applyBorder="1" applyAlignment="1">
      <alignment horizontal="center" vertical="center" wrapText="1"/>
    </xf>
    <xf numFmtId="0" fontId="24" fillId="0" borderId="11" xfId="0" applyFont="1" applyBorder="1" applyAlignment="1">
      <alignment horizontal="center" vertical="center"/>
    </xf>
    <xf numFmtId="0" fontId="22" fillId="0" borderId="20" xfId="0" applyFont="1" applyBorder="1" applyAlignment="1">
      <alignment horizontal="center" vertical="center" wrapText="1"/>
    </xf>
    <xf numFmtId="0" fontId="20" fillId="0" borderId="20" xfId="0" applyFont="1" applyBorder="1" applyAlignment="1">
      <alignment horizontal="center" vertical="center" wrapText="1"/>
    </xf>
    <xf numFmtId="0" fontId="22" fillId="0" borderId="18" xfId="0" applyFont="1" applyBorder="1" applyAlignment="1">
      <alignment horizontal="center" vertical="center" wrapText="1"/>
    </xf>
    <xf numFmtId="0" fontId="22" fillId="0" borderId="8" xfId="0" applyFont="1" applyBorder="1" applyAlignment="1">
      <alignment horizontal="center" vertical="center" wrapText="1"/>
    </xf>
    <xf numFmtId="0" fontId="23" fillId="3" borderId="8" xfId="0" applyFont="1" applyFill="1" applyBorder="1" applyAlignment="1">
      <alignment horizontal="center" vertical="center" wrapText="1"/>
    </xf>
    <xf numFmtId="0" fontId="24" fillId="0" borderId="10" xfId="0" applyFont="1" applyBorder="1" applyAlignment="1">
      <alignment horizontal="center" vertical="center" wrapText="1"/>
    </xf>
    <xf numFmtId="0" fontId="19" fillId="7" borderId="15" xfId="0" applyFont="1" applyFill="1" applyBorder="1" applyAlignment="1">
      <alignment horizontal="center" vertical="center" wrapText="1"/>
    </xf>
    <xf numFmtId="0" fontId="19" fillId="7" borderId="15" xfId="0" applyFont="1" applyFill="1" applyBorder="1" applyAlignment="1">
      <alignment horizontal="center" vertical="center" wrapText="1"/>
    </xf>
    <xf numFmtId="0" fontId="19" fillId="7" borderId="15" xfId="0" applyFont="1" applyFill="1" applyBorder="1" applyAlignment="1">
      <alignment horizontal="center" vertical="center" wrapText="1"/>
    </xf>
    <xf numFmtId="0" fontId="25" fillId="0" borderId="0" xfId="0" applyFont="1" applyAlignment="1">
      <alignment vertical="center"/>
    </xf>
    <xf numFmtId="0" fontId="25" fillId="0" borderId="0" xfId="0" applyFont="1" applyFill="1" applyAlignment="1">
      <alignment vertical="center"/>
    </xf>
    <xf numFmtId="0" fontId="10" fillId="0" borderId="0" xfId="0" applyFont="1" applyAlignment="1">
      <alignment horizontal="center" vertical="center"/>
    </xf>
    <xf numFmtId="0" fontId="31" fillId="0" borderId="0" xfId="0" applyFont="1"/>
    <xf numFmtId="0" fontId="3" fillId="0" borderId="0" xfId="0" applyFont="1" applyBorder="1"/>
    <xf numFmtId="0" fontId="16" fillId="0" borderId="0" xfId="0" applyFont="1" applyAlignment="1">
      <alignment horizontal="right"/>
    </xf>
    <xf numFmtId="0" fontId="5" fillId="0" borderId="23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19" fillId="7" borderId="20" xfId="0" applyFont="1" applyFill="1" applyBorder="1" applyAlignment="1">
      <alignment horizontal="center" vertical="center" wrapText="1"/>
    </xf>
    <xf numFmtId="0" fontId="19" fillId="7" borderId="18" xfId="0" applyFont="1" applyFill="1" applyBorder="1" applyAlignment="1">
      <alignment horizontal="center" vertical="center" wrapText="1"/>
    </xf>
    <xf numFmtId="0" fontId="24" fillId="0" borderId="19" xfId="0" applyFont="1" applyBorder="1" applyAlignment="1">
      <alignment horizontal="center" vertical="center" wrapText="1"/>
    </xf>
    <xf numFmtId="0" fontId="24" fillId="0" borderId="10" xfId="0" applyFont="1" applyBorder="1" applyAlignment="1">
      <alignment horizontal="center" vertical="center" wrapText="1"/>
    </xf>
    <xf numFmtId="0" fontId="35" fillId="0" borderId="11" xfId="0" applyFont="1" applyBorder="1" applyAlignment="1">
      <alignment horizontal="center" vertical="center"/>
    </xf>
    <xf numFmtId="0" fontId="36" fillId="0" borderId="11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32" fillId="0" borderId="15" xfId="0" applyFont="1" applyBorder="1" applyAlignment="1">
      <alignment horizontal="center" vertical="center"/>
    </xf>
    <xf numFmtId="0" fontId="32" fillId="0" borderId="9" xfId="0" applyFont="1" applyBorder="1" applyAlignment="1">
      <alignment horizontal="center" vertical="center"/>
    </xf>
    <xf numFmtId="0" fontId="33" fillId="2" borderId="22" xfId="0" applyFont="1" applyFill="1" applyBorder="1" applyAlignment="1">
      <alignment horizontal="center" vertical="center" wrapText="1"/>
    </xf>
    <xf numFmtId="0" fontId="33" fillId="2" borderId="15" xfId="0" applyFont="1" applyFill="1" applyBorder="1" applyAlignment="1">
      <alignment horizontal="center" vertical="center" wrapText="1"/>
    </xf>
    <xf numFmtId="0" fontId="19" fillId="7" borderId="19" xfId="0" applyFont="1" applyFill="1" applyBorder="1" applyAlignment="1">
      <alignment horizontal="center" vertical="center" wrapText="1"/>
    </xf>
    <xf numFmtId="0" fontId="19" fillId="7" borderId="22" xfId="0" applyFont="1" applyFill="1" applyBorder="1" applyAlignment="1">
      <alignment horizontal="center" vertical="center" wrapText="1"/>
    </xf>
    <xf numFmtId="0" fontId="19" fillId="7" borderId="15" xfId="0" applyFont="1" applyFill="1" applyBorder="1" applyAlignment="1">
      <alignment horizontal="center" vertical="center" wrapText="1"/>
    </xf>
    <xf numFmtId="0" fontId="34" fillId="0" borderId="11" xfId="0" applyFont="1" applyBorder="1" applyAlignment="1">
      <alignment horizontal="center" vertical="center" wrapText="1"/>
    </xf>
    <xf numFmtId="0" fontId="5" fillId="0" borderId="31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34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24" fillId="0" borderId="35" xfId="0" applyFont="1" applyBorder="1" applyAlignment="1">
      <alignment horizontal="center" vertical="center" wrapText="1"/>
    </xf>
    <xf numFmtId="0" fontId="24" fillId="0" borderId="7" xfId="0" applyFont="1" applyBorder="1" applyAlignment="1">
      <alignment horizontal="center" vertical="center" wrapText="1"/>
    </xf>
    <xf numFmtId="0" fontId="3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34" fillId="0" borderId="1" xfId="0" applyFont="1" applyBorder="1" applyAlignment="1">
      <alignment horizontal="center" vertical="center" wrapText="1"/>
    </xf>
    <xf numFmtId="0" fontId="9" fillId="2" borderId="26" xfId="0" applyFont="1" applyFill="1" applyBorder="1" applyAlignment="1">
      <alignment horizontal="center" vertical="center" wrapText="1"/>
    </xf>
    <xf numFmtId="0" fontId="9" fillId="2" borderId="27" xfId="0" applyFont="1" applyFill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22" fillId="0" borderId="29" xfId="0" applyFont="1" applyBorder="1" applyAlignment="1">
      <alignment horizontal="center" vertical="center" wrapText="1"/>
    </xf>
    <xf numFmtId="0" fontId="22" fillId="0" borderId="30" xfId="0" applyFont="1" applyBorder="1" applyAlignment="1">
      <alignment horizontal="center" vertical="center" wrapText="1"/>
    </xf>
    <xf numFmtId="0" fontId="22" fillId="0" borderId="2" xfId="0" applyFont="1" applyBorder="1" applyAlignment="1">
      <alignment horizontal="center" vertical="center" wrapText="1"/>
    </xf>
    <xf numFmtId="0" fontId="35" fillId="0" borderId="1" xfId="0" applyFont="1" applyBorder="1" applyAlignment="1">
      <alignment horizontal="center" vertical="center"/>
    </xf>
    <xf numFmtId="0" fontId="17" fillId="0" borderId="19" xfId="0" applyFont="1" applyBorder="1" applyAlignment="1">
      <alignment horizontal="center" vertical="center"/>
    </xf>
    <xf numFmtId="0" fontId="17" fillId="0" borderId="36" xfId="0" applyFont="1" applyBorder="1" applyAlignment="1">
      <alignment horizontal="center" vertical="center"/>
    </xf>
    <xf numFmtId="0" fontId="17" fillId="0" borderId="37" xfId="0" applyFont="1" applyBorder="1" applyAlignment="1">
      <alignment horizontal="center" vertical="center"/>
    </xf>
    <xf numFmtId="0" fontId="17" fillId="0" borderId="38" xfId="0" applyFont="1" applyBorder="1" applyAlignment="1">
      <alignment horizontal="center" vertical="center"/>
    </xf>
    <xf numFmtId="0" fontId="26" fillId="0" borderId="39" xfId="0" applyFont="1" applyBorder="1" applyAlignment="1">
      <alignment horizontal="center" vertical="center"/>
    </xf>
    <xf numFmtId="0" fontId="26" fillId="0" borderId="40" xfId="0" applyFont="1" applyBorder="1" applyAlignment="1">
      <alignment horizontal="center" vertical="center"/>
    </xf>
    <xf numFmtId="0" fontId="26" fillId="0" borderId="41" xfId="0" applyFont="1" applyBorder="1" applyAlignment="1">
      <alignment horizontal="center" vertical="center"/>
    </xf>
    <xf numFmtId="0" fontId="26" fillId="0" borderId="42" xfId="0" applyFont="1" applyBorder="1" applyAlignment="1">
      <alignment horizontal="center" vertical="center"/>
    </xf>
    <xf numFmtId="0" fontId="18" fillId="0" borderId="43" xfId="0" applyFont="1" applyBorder="1" applyAlignment="1">
      <alignment horizontal="center" vertical="center"/>
    </xf>
    <xf numFmtId="0" fontId="18" fillId="0" borderId="44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D92BA5-C9D4-47BC-8D5D-5D4435E5250D}">
  <dimension ref="A1:G29"/>
  <sheetViews>
    <sheetView tabSelected="1" zoomScale="75" workbookViewId="0">
      <selection activeCell="H14" sqref="H14"/>
    </sheetView>
  </sheetViews>
  <sheetFormatPr defaultRowHeight="13.5"/>
  <cols>
    <col min="1" max="1" width="21.109375" customWidth="1"/>
    <col min="2" max="2" width="19.88671875" customWidth="1"/>
    <col min="3" max="3" width="20.33203125" customWidth="1"/>
    <col min="4" max="4" width="17.77734375" customWidth="1"/>
    <col min="5" max="5" width="16.44140625" customWidth="1"/>
    <col min="6" max="6" width="4.88671875" customWidth="1"/>
    <col min="14" max="14" width="67" customWidth="1"/>
  </cols>
  <sheetData>
    <row r="1" spans="1:7" ht="40.5" customHeight="1">
      <c r="A1" s="83" t="s">
        <v>43</v>
      </c>
      <c r="B1" s="83"/>
      <c r="C1" s="83"/>
      <c r="D1" s="83"/>
      <c r="E1" s="83"/>
      <c r="F1" s="1"/>
    </row>
    <row r="2" spans="1:7" ht="40.5" customHeight="1" thickBot="1">
      <c r="A2" s="86" t="s">
        <v>0</v>
      </c>
      <c r="B2" s="86"/>
      <c r="C2" s="86"/>
      <c r="D2" s="86"/>
      <c r="E2" s="86"/>
    </row>
    <row r="3" spans="1:7" ht="26.25" customHeight="1">
      <c r="A3" s="62" t="s">
        <v>1</v>
      </c>
      <c r="B3" s="39">
        <v>101050</v>
      </c>
      <c r="C3" s="85"/>
      <c r="D3" s="85"/>
      <c r="E3" s="85"/>
      <c r="F3" s="2"/>
    </row>
    <row r="4" spans="1:7" ht="26.25" customHeight="1">
      <c r="A4" s="63" t="s">
        <v>2</v>
      </c>
      <c r="B4" s="40">
        <f>B3*0.8</f>
        <v>80840</v>
      </c>
      <c r="C4" s="85"/>
      <c r="D4" s="85"/>
      <c r="E4" s="85"/>
      <c r="F4" s="2"/>
    </row>
    <row r="5" spans="1:7" ht="26.25" customHeight="1">
      <c r="A5" s="63" t="s">
        <v>3</v>
      </c>
      <c r="B5" s="53">
        <v>0</v>
      </c>
      <c r="C5" s="85"/>
      <c r="D5" s="85"/>
      <c r="E5" s="85"/>
      <c r="F5" s="2"/>
    </row>
    <row r="6" spans="1:7" ht="26.25" customHeight="1">
      <c r="A6" s="63" t="s">
        <v>64</v>
      </c>
      <c r="B6" s="40">
        <f>B3*0.6</f>
        <v>60630</v>
      </c>
      <c r="C6" s="85"/>
      <c r="D6" s="85"/>
      <c r="E6" s="85"/>
      <c r="F6" s="6"/>
      <c r="G6" s="1"/>
    </row>
    <row r="7" spans="1:7" ht="26.25" customHeight="1" thickBot="1">
      <c r="A7" s="64" t="s">
        <v>4</v>
      </c>
      <c r="B7" s="41">
        <v>20</v>
      </c>
      <c r="C7" s="85"/>
      <c r="D7" s="85"/>
      <c r="E7" s="85"/>
      <c r="F7" s="2"/>
    </row>
    <row r="8" spans="1:7" ht="40.5" customHeight="1" thickBot="1">
      <c r="A8" s="21"/>
      <c r="B8" s="22"/>
      <c r="C8" s="85"/>
      <c r="D8" s="85"/>
      <c r="E8" s="85"/>
    </row>
    <row r="9" spans="1:7" ht="26.25" customHeight="1">
      <c r="A9" s="55" t="s">
        <v>44</v>
      </c>
      <c r="B9" s="56" t="s">
        <v>6</v>
      </c>
      <c r="C9" s="57" t="s">
        <v>46</v>
      </c>
      <c r="D9" s="85"/>
      <c r="E9" s="85"/>
    </row>
    <row r="10" spans="1:7" ht="26.25" customHeight="1">
      <c r="A10" s="59" t="s">
        <v>74</v>
      </c>
      <c r="B10" s="54"/>
      <c r="C10" s="23">
        <f>B10/B3*100</f>
        <v>0</v>
      </c>
      <c r="D10" s="85"/>
      <c r="E10" s="85"/>
    </row>
    <row r="11" spans="1:7" ht="26.25" customHeight="1" thickBot="1">
      <c r="A11" s="60" t="s">
        <v>74</v>
      </c>
      <c r="B11" s="61"/>
      <c r="C11" s="24">
        <f>B11/$B$3*100</f>
        <v>0</v>
      </c>
      <c r="D11" s="85"/>
      <c r="E11" s="85"/>
    </row>
    <row r="12" spans="1:7" ht="20.100000000000001" customHeight="1">
      <c r="A12" s="3"/>
      <c r="B12" s="4"/>
      <c r="C12" s="4"/>
      <c r="D12" s="85"/>
      <c r="E12" s="85"/>
      <c r="F12" s="2"/>
    </row>
    <row r="13" spans="1:7" ht="20.100000000000001" customHeight="1">
      <c r="A13" s="3"/>
      <c r="B13" s="4"/>
      <c r="C13" s="4"/>
      <c r="D13" s="85"/>
      <c r="E13" s="85"/>
      <c r="F13" s="2"/>
    </row>
    <row r="14" spans="1:7" ht="25.5" customHeight="1" thickBot="1">
      <c r="A14" s="81" t="s">
        <v>45</v>
      </c>
      <c r="B14" s="81"/>
      <c r="C14" s="81"/>
      <c r="D14" s="81"/>
      <c r="E14" s="81"/>
      <c r="F14" s="81"/>
    </row>
    <row r="15" spans="1:7" ht="25.5" customHeight="1">
      <c r="A15" s="55" t="s">
        <v>44</v>
      </c>
      <c r="B15" s="56" t="s">
        <v>3</v>
      </c>
      <c r="C15" s="56" t="s">
        <v>5</v>
      </c>
      <c r="D15" s="58" t="s">
        <v>48</v>
      </c>
      <c r="E15" s="57" t="s">
        <v>48</v>
      </c>
      <c r="F15" s="2"/>
    </row>
    <row r="16" spans="1:7" ht="25.5" customHeight="1">
      <c r="A16" s="59" t="s">
        <v>74</v>
      </c>
      <c r="B16" s="42">
        <f>B5</f>
        <v>0</v>
      </c>
      <c r="C16" s="42">
        <f>B10</f>
        <v>0</v>
      </c>
      <c r="D16" s="43" t="e">
        <f>B7*(B5/C16)</f>
        <v>#DIV/0!</v>
      </c>
      <c r="E16" s="44" t="e">
        <f>IF(D16&gt;20,"해당없음",IF(D16&lt;=20,D16))</f>
        <v>#DIV/0!</v>
      </c>
      <c r="F16" s="45"/>
    </row>
    <row r="17" spans="1:6" ht="25.5" customHeight="1" thickBot="1">
      <c r="A17" s="60" t="s">
        <v>74</v>
      </c>
      <c r="B17" s="46">
        <f>B5</f>
        <v>0</v>
      </c>
      <c r="C17" s="46">
        <f>B11</f>
        <v>0</v>
      </c>
      <c r="D17" s="47" t="e">
        <f>B7*(B5/C17)</f>
        <v>#DIV/0!</v>
      </c>
      <c r="E17" s="48" t="e">
        <f>IF(D17&gt;20,"해당없음",IF(D17&lt;=20,D17))</f>
        <v>#DIV/0!</v>
      </c>
      <c r="F17" s="45"/>
    </row>
    <row r="18" spans="1:6" ht="20.100000000000001" customHeight="1">
      <c r="A18" s="45"/>
      <c r="B18" s="45"/>
      <c r="C18" s="45"/>
      <c r="D18" s="45"/>
      <c r="E18" s="45"/>
      <c r="F18" s="45"/>
    </row>
    <row r="19" spans="1:6" ht="28.5" customHeight="1" thickBot="1">
      <c r="A19" s="82" t="s">
        <v>47</v>
      </c>
      <c r="B19" s="82"/>
      <c r="C19" s="82"/>
      <c r="D19" s="82"/>
      <c r="E19" s="82"/>
      <c r="F19" s="82"/>
    </row>
    <row r="20" spans="1:6" ht="25.5" customHeight="1">
      <c r="A20" s="55" t="s">
        <v>44</v>
      </c>
      <c r="B20" s="56" t="s">
        <v>3</v>
      </c>
      <c r="C20" s="56" t="s">
        <v>5</v>
      </c>
      <c r="D20" s="58" t="s">
        <v>48</v>
      </c>
      <c r="E20" s="57" t="s">
        <v>48</v>
      </c>
      <c r="F20" s="45"/>
    </row>
    <row r="21" spans="1:6" ht="25.5" customHeight="1">
      <c r="A21" s="59" t="s">
        <v>74</v>
      </c>
      <c r="B21" s="42">
        <f>B5</f>
        <v>0</v>
      </c>
      <c r="C21" s="42">
        <f>IF(B10&lt;B4,B10)</f>
        <v>0</v>
      </c>
      <c r="D21" s="49">
        <f>B7*(B5/B4)+(2*((B4-C21)/(B4-B6)))</f>
        <v>8</v>
      </c>
      <c r="E21" s="50">
        <f>IF(D21&gt;20,"해당없음",IF(D21&lt;=20,D21))</f>
        <v>8</v>
      </c>
      <c r="F21" s="45"/>
    </row>
    <row r="22" spans="1:6" ht="25.5" customHeight="1" thickBot="1">
      <c r="A22" s="60" t="s">
        <v>74</v>
      </c>
      <c r="B22" s="46">
        <f>B5</f>
        <v>0</v>
      </c>
      <c r="C22" s="46">
        <f>IF(B11&lt;B4,B11)</f>
        <v>0</v>
      </c>
      <c r="D22" s="51">
        <f>B7*(B5/B4)+(2*((B4-C22)/(B4-B6)))</f>
        <v>8</v>
      </c>
      <c r="E22" s="52">
        <f>IF(D22&gt;20,"해당없음",IF(D22&lt;=20,D22))</f>
        <v>8</v>
      </c>
      <c r="F22" s="45"/>
    </row>
    <row r="24" spans="1:6" ht="26.25">
      <c r="A24" s="84" t="s">
        <v>65</v>
      </c>
      <c r="B24" s="84"/>
      <c r="C24" s="84"/>
      <c r="D24" s="84"/>
      <c r="E24" s="84"/>
    </row>
    <row r="29" spans="1:6">
      <c r="F29" s="5"/>
    </row>
  </sheetData>
  <mergeCells count="7">
    <mergeCell ref="A14:F14"/>
    <mergeCell ref="A19:F19"/>
    <mergeCell ref="A1:E1"/>
    <mergeCell ref="A24:E24"/>
    <mergeCell ref="C3:E8"/>
    <mergeCell ref="D9:E13"/>
    <mergeCell ref="A2:E2"/>
  </mergeCells>
  <phoneticPr fontId="2" type="noConversion"/>
  <pageMargins left="0.43307086614173229" right="0.39370078740157483" top="1.1023622047244095" bottom="0.47244094488188981" header="0.51181102362204722" footer="0.51181102362204722"/>
  <pageSetup paperSize="9" scale="8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93AA4F-2810-46B4-B89E-1A78B640E8E0}">
  <dimension ref="A1:K21"/>
  <sheetViews>
    <sheetView zoomScale="80" workbookViewId="0">
      <pane ySplit="3" topLeftCell="A4" activePane="bottomLeft" state="frozen"/>
      <selection pane="bottomLeft" activeCell="O13" sqref="O13"/>
    </sheetView>
  </sheetViews>
  <sheetFormatPr defaultRowHeight="13.5"/>
  <cols>
    <col min="1" max="1" width="12.6640625" customWidth="1"/>
    <col min="2" max="2" width="9.33203125" customWidth="1"/>
    <col min="3" max="3" width="28.33203125" customWidth="1"/>
    <col min="4" max="4" width="10.44140625" customWidth="1"/>
    <col min="5" max="11" width="10.33203125" customWidth="1"/>
  </cols>
  <sheetData>
    <row r="1" spans="1:11" ht="48" customHeight="1" thickBot="1">
      <c r="A1" s="87" t="s">
        <v>66</v>
      </c>
      <c r="B1" s="88"/>
      <c r="C1" s="88"/>
      <c r="D1" s="88"/>
      <c r="E1" s="88"/>
      <c r="F1" s="88"/>
      <c r="G1" s="88"/>
      <c r="H1" s="88"/>
      <c r="I1" s="88"/>
      <c r="J1" s="88"/>
      <c r="K1" s="89"/>
    </row>
    <row r="2" spans="1:11" ht="24" customHeight="1">
      <c r="A2" s="103" t="s">
        <v>16</v>
      </c>
      <c r="B2" s="90"/>
      <c r="C2" s="90" t="s">
        <v>39</v>
      </c>
      <c r="D2" s="90" t="s">
        <v>4</v>
      </c>
      <c r="E2" s="90" t="s">
        <v>40</v>
      </c>
      <c r="F2" s="90"/>
      <c r="G2" s="90"/>
      <c r="H2" s="90"/>
      <c r="I2" s="90"/>
      <c r="J2" s="90"/>
      <c r="K2" s="91"/>
    </row>
    <row r="3" spans="1:11" ht="24" customHeight="1" thickBot="1">
      <c r="A3" s="104"/>
      <c r="B3" s="105"/>
      <c r="C3" s="105"/>
      <c r="D3" s="105"/>
      <c r="E3" s="78" t="s">
        <v>67</v>
      </c>
      <c r="F3" s="80" t="s">
        <v>68</v>
      </c>
      <c r="G3" s="80" t="s">
        <v>69</v>
      </c>
      <c r="H3" s="80" t="s">
        <v>70</v>
      </c>
      <c r="I3" s="80" t="s">
        <v>71</v>
      </c>
      <c r="J3" s="80" t="s">
        <v>72</v>
      </c>
      <c r="K3" s="80" t="s">
        <v>73</v>
      </c>
    </row>
    <row r="4" spans="1:11" ht="30.75" customHeight="1">
      <c r="A4" s="92" t="s">
        <v>12</v>
      </c>
      <c r="B4" s="72" t="s">
        <v>7</v>
      </c>
      <c r="C4" s="72" t="s">
        <v>17</v>
      </c>
      <c r="D4" s="73">
        <v>5</v>
      </c>
      <c r="E4" s="72"/>
      <c r="F4" s="72"/>
      <c r="G4" s="72"/>
      <c r="H4" s="72"/>
      <c r="I4" s="72"/>
      <c r="J4" s="72"/>
      <c r="K4" s="74"/>
    </row>
    <row r="5" spans="1:11" ht="30.75" customHeight="1">
      <c r="A5" s="93"/>
      <c r="B5" s="96" t="s">
        <v>8</v>
      </c>
      <c r="C5" s="67" t="s">
        <v>28</v>
      </c>
      <c r="D5" s="66">
        <v>8</v>
      </c>
      <c r="E5" s="65"/>
      <c r="F5" s="65"/>
      <c r="G5" s="65"/>
      <c r="H5" s="65"/>
      <c r="I5" s="65"/>
      <c r="J5" s="65"/>
      <c r="K5" s="75"/>
    </row>
    <row r="6" spans="1:11" ht="30.75" customHeight="1">
      <c r="A6" s="93"/>
      <c r="B6" s="96"/>
      <c r="C6" s="67" t="s">
        <v>61</v>
      </c>
      <c r="D6" s="66">
        <v>2</v>
      </c>
      <c r="E6" s="65"/>
      <c r="F6" s="65"/>
      <c r="G6" s="65"/>
      <c r="H6" s="65"/>
      <c r="I6" s="65"/>
      <c r="J6" s="65"/>
      <c r="K6" s="75"/>
    </row>
    <row r="7" spans="1:11" ht="30.75" customHeight="1">
      <c r="A7" s="93"/>
      <c r="B7" s="96"/>
      <c r="C7" s="65" t="s">
        <v>18</v>
      </c>
      <c r="D7" s="66">
        <v>5</v>
      </c>
      <c r="E7" s="65"/>
      <c r="F7" s="65"/>
      <c r="G7" s="65"/>
      <c r="H7" s="65"/>
      <c r="I7" s="65"/>
      <c r="J7" s="65"/>
      <c r="K7" s="75"/>
    </row>
    <row r="8" spans="1:11" ht="30.75" customHeight="1">
      <c r="A8" s="93"/>
      <c r="B8" s="96"/>
      <c r="C8" s="65" t="s">
        <v>26</v>
      </c>
      <c r="D8" s="66">
        <v>5</v>
      </c>
      <c r="E8" s="65"/>
      <c r="F8" s="65"/>
      <c r="G8" s="65"/>
      <c r="H8" s="65"/>
      <c r="I8" s="65"/>
      <c r="J8" s="65"/>
      <c r="K8" s="75"/>
    </row>
    <row r="9" spans="1:11" ht="30.75" customHeight="1">
      <c r="A9" s="93"/>
      <c r="B9" s="96"/>
      <c r="C9" s="65" t="s">
        <v>25</v>
      </c>
      <c r="D9" s="66">
        <v>5</v>
      </c>
      <c r="E9" s="65"/>
      <c r="F9" s="65"/>
      <c r="G9" s="65"/>
      <c r="H9" s="65"/>
      <c r="I9" s="65"/>
      <c r="J9" s="65"/>
      <c r="K9" s="75"/>
    </row>
    <row r="10" spans="1:11" ht="30.75" customHeight="1">
      <c r="A10" s="93"/>
      <c r="B10" s="96"/>
      <c r="C10" s="68" t="s">
        <v>19</v>
      </c>
      <c r="D10" s="66">
        <v>10</v>
      </c>
      <c r="E10" s="65"/>
      <c r="F10" s="65"/>
      <c r="G10" s="65"/>
      <c r="H10" s="65"/>
      <c r="I10" s="65"/>
      <c r="J10" s="65"/>
      <c r="K10" s="75"/>
    </row>
    <row r="11" spans="1:11" ht="30.75" customHeight="1">
      <c r="A11" s="93"/>
      <c r="B11" s="96"/>
      <c r="C11" s="68" t="s">
        <v>20</v>
      </c>
      <c r="D11" s="66">
        <v>10</v>
      </c>
      <c r="E11" s="65"/>
      <c r="F11" s="65"/>
      <c r="G11" s="65"/>
      <c r="H11" s="65"/>
      <c r="I11" s="65"/>
      <c r="J11" s="65"/>
      <c r="K11" s="75"/>
    </row>
    <row r="12" spans="1:11" ht="30.75" customHeight="1">
      <c r="A12" s="93"/>
      <c r="B12" s="96"/>
      <c r="C12" s="68" t="s">
        <v>62</v>
      </c>
      <c r="D12" s="66">
        <v>5</v>
      </c>
      <c r="E12" s="65"/>
      <c r="F12" s="65"/>
      <c r="G12" s="65"/>
      <c r="H12" s="65"/>
      <c r="I12" s="65"/>
      <c r="J12" s="65"/>
      <c r="K12" s="75"/>
    </row>
    <row r="13" spans="1:11" ht="30.75" customHeight="1">
      <c r="A13" s="93"/>
      <c r="B13" s="65" t="s">
        <v>49</v>
      </c>
      <c r="C13" s="65" t="s">
        <v>27</v>
      </c>
      <c r="D13" s="66">
        <v>5</v>
      </c>
      <c r="E13" s="65"/>
      <c r="F13" s="65"/>
      <c r="G13" s="65"/>
      <c r="H13" s="65"/>
      <c r="I13" s="65"/>
      <c r="J13" s="65"/>
      <c r="K13" s="75"/>
    </row>
    <row r="14" spans="1:11" ht="30.75" customHeight="1">
      <c r="A14" s="93"/>
      <c r="B14" s="65" t="s">
        <v>10</v>
      </c>
      <c r="C14" s="67" t="s">
        <v>23</v>
      </c>
      <c r="D14" s="66">
        <v>5</v>
      </c>
      <c r="E14" s="69"/>
      <c r="F14" s="69"/>
      <c r="G14" s="69"/>
      <c r="H14" s="69"/>
      <c r="I14" s="69"/>
      <c r="J14" s="69"/>
      <c r="K14" s="76"/>
    </row>
    <row r="15" spans="1:11" ht="30.75" customHeight="1">
      <c r="A15" s="93"/>
      <c r="B15" s="96" t="s">
        <v>11</v>
      </c>
      <c r="C15" s="65" t="s">
        <v>50</v>
      </c>
      <c r="D15" s="70">
        <v>5</v>
      </c>
      <c r="E15" s="69"/>
      <c r="F15" s="69"/>
      <c r="G15" s="69"/>
      <c r="H15" s="69"/>
      <c r="I15" s="69"/>
      <c r="J15" s="69"/>
      <c r="K15" s="76"/>
    </row>
    <row r="16" spans="1:11" ht="30.75" customHeight="1">
      <c r="A16" s="93"/>
      <c r="B16" s="96"/>
      <c r="C16" s="65" t="s">
        <v>51</v>
      </c>
      <c r="D16" s="66">
        <v>5</v>
      </c>
      <c r="E16" s="65"/>
      <c r="F16" s="65"/>
      <c r="G16" s="65"/>
      <c r="H16" s="65"/>
      <c r="I16" s="65"/>
      <c r="J16" s="65"/>
      <c r="K16" s="75"/>
    </row>
    <row r="17" spans="1:11" ht="30.75" customHeight="1">
      <c r="A17" s="93"/>
      <c r="B17" s="96"/>
      <c r="C17" s="65" t="s">
        <v>24</v>
      </c>
      <c r="D17" s="66">
        <v>5</v>
      </c>
      <c r="E17" s="65"/>
      <c r="F17" s="65"/>
      <c r="G17" s="65"/>
      <c r="H17" s="65"/>
      <c r="I17" s="65"/>
      <c r="J17" s="65"/>
      <c r="K17" s="75"/>
    </row>
    <row r="18" spans="1:11" ht="30.75" customHeight="1">
      <c r="A18" s="93"/>
      <c r="B18" s="94" t="s">
        <v>14</v>
      </c>
      <c r="C18" s="94"/>
      <c r="D18" s="71">
        <f>SUM(D4:D17)</f>
        <v>80</v>
      </c>
      <c r="E18" s="65">
        <f>SUM(E4:E17)</f>
        <v>0</v>
      </c>
      <c r="F18" s="65">
        <f t="shared" ref="F18:K18" si="0">SUM(F4:F17)</f>
        <v>0</v>
      </c>
      <c r="G18" s="65">
        <f t="shared" si="0"/>
        <v>0</v>
      </c>
      <c r="H18" s="65">
        <f t="shared" si="0"/>
        <v>0</v>
      </c>
      <c r="I18" s="65">
        <f t="shared" si="0"/>
        <v>0</v>
      </c>
      <c r="J18" s="65">
        <f t="shared" si="0"/>
        <v>0</v>
      </c>
      <c r="K18" s="75">
        <f t="shared" si="0"/>
        <v>0</v>
      </c>
    </row>
    <row r="19" spans="1:11" ht="30.75" customHeight="1">
      <c r="A19" s="93"/>
      <c r="B19" s="95" t="s">
        <v>41</v>
      </c>
      <c r="C19" s="95"/>
      <c r="D19" s="95"/>
      <c r="E19" s="97">
        <f>ROUND(SUM(E18:K18)/7,5)</f>
        <v>0</v>
      </c>
      <c r="F19" s="97"/>
      <c r="G19" s="97"/>
      <c r="H19" s="97"/>
      <c r="I19" s="97"/>
      <c r="J19" s="97"/>
      <c r="K19" s="98"/>
    </row>
    <row r="20" spans="1:11" ht="33" customHeight="1">
      <c r="A20" s="77" t="s">
        <v>13</v>
      </c>
      <c r="B20" s="106" t="s">
        <v>42</v>
      </c>
      <c r="C20" s="106"/>
      <c r="D20" s="106"/>
      <c r="E20" s="97"/>
      <c r="F20" s="97"/>
      <c r="G20" s="97"/>
      <c r="H20" s="97"/>
      <c r="I20" s="97"/>
      <c r="J20" s="97"/>
      <c r="K20" s="98"/>
    </row>
    <row r="21" spans="1:11" ht="33" customHeight="1" thickBot="1">
      <c r="A21" s="101" t="s">
        <v>15</v>
      </c>
      <c r="B21" s="102"/>
      <c r="C21" s="102"/>
      <c r="D21" s="102"/>
      <c r="E21" s="99">
        <f>SUM(E19:K20)</f>
        <v>0</v>
      </c>
      <c r="F21" s="99"/>
      <c r="G21" s="99"/>
      <c r="H21" s="99"/>
      <c r="I21" s="99"/>
      <c r="J21" s="99"/>
      <c r="K21" s="100"/>
    </row>
  </sheetData>
  <mergeCells count="15">
    <mergeCell ref="E21:K21"/>
    <mergeCell ref="A21:D21"/>
    <mergeCell ref="A2:B3"/>
    <mergeCell ref="C2:C3"/>
    <mergeCell ref="D2:D3"/>
    <mergeCell ref="B20:D20"/>
    <mergeCell ref="E20:K20"/>
    <mergeCell ref="A1:K1"/>
    <mergeCell ref="E2:K2"/>
    <mergeCell ref="A4:A19"/>
    <mergeCell ref="B18:C18"/>
    <mergeCell ref="B19:D19"/>
    <mergeCell ref="B15:B17"/>
    <mergeCell ref="E19:K19"/>
    <mergeCell ref="B5:B12"/>
  </mergeCells>
  <phoneticPr fontId="2" type="noConversion"/>
  <printOptions horizontalCentered="1" verticalCentered="1"/>
  <pageMargins left="0.39370078740157483" right="0.39370078740157483" top="0.39370078740157483" bottom="0.39370078740157483" header="0" footer="0"/>
  <pageSetup paperSize="9" scale="8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5B9074-3DE4-4158-857D-9E40E8CF9F17}">
  <dimension ref="A1:L21"/>
  <sheetViews>
    <sheetView zoomScale="80" workbookViewId="0">
      <pane ySplit="3" topLeftCell="A4" activePane="bottomLeft" state="frozen"/>
      <selection pane="bottomLeft" activeCell="C10" sqref="C10"/>
    </sheetView>
  </sheetViews>
  <sheetFormatPr defaultRowHeight="13.5"/>
  <cols>
    <col min="1" max="1" width="12.6640625" customWidth="1"/>
    <col min="2" max="2" width="9.33203125" customWidth="1"/>
    <col min="3" max="3" width="26.77734375" customWidth="1"/>
    <col min="4" max="4" width="10.44140625" customWidth="1"/>
    <col min="5" max="12" width="10.33203125" customWidth="1"/>
  </cols>
  <sheetData>
    <row r="1" spans="1:12" ht="48" customHeight="1">
      <c r="A1" s="107" t="s">
        <v>52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9"/>
    </row>
    <row r="2" spans="1:12" ht="24" customHeight="1">
      <c r="A2" s="110" t="s">
        <v>16</v>
      </c>
      <c r="B2" s="111"/>
      <c r="C2" s="111" t="s">
        <v>39</v>
      </c>
      <c r="D2" s="111" t="s">
        <v>4</v>
      </c>
      <c r="E2" s="111" t="s">
        <v>40</v>
      </c>
      <c r="F2" s="111"/>
      <c r="G2" s="111"/>
      <c r="H2" s="111"/>
      <c r="I2" s="111"/>
      <c r="J2" s="111"/>
      <c r="K2" s="111"/>
      <c r="L2" s="114"/>
    </row>
    <row r="3" spans="1:12" ht="24" customHeight="1" thickBot="1">
      <c r="A3" s="112"/>
      <c r="B3" s="113"/>
      <c r="C3" s="113"/>
      <c r="D3" s="113"/>
      <c r="E3" s="15" t="s">
        <v>29</v>
      </c>
      <c r="F3" s="15" t="s">
        <v>32</v>
      </c>
      <c r="G3" s="15" t="s">
        <v>33</v>
      </c>
      <c r="H3" s="15" t="s">
        <v>34</v>
      </c>
      <c r="I3" s="15" t="s">
        <v>35</v>
      </c>
      <c r="J3" s="15" t="s">
        <v>36</v>
      </c>
      <c r="K3" s="15" t="s">
        <v>37</v>
      </c>
      <c r="L3" s="16" t="s">
        <v>38</v>
      </c>
    </row>
    <row r="4" spans="1:12" ht="30.75" customHeight="1" thickTop="1">
      <c r="A4" s="115" t="s">
        <v>12</v>
      </c>
      <c r="B4" s="13" t="s">
        <v>7</v>
      </c>
      <c r="C4" s="13" t="s">
        <v>17</v>
      </c>
      <c r="D4" s="14">
        <v>5</v>
      </c>
      <c r="E4" s="13"/>
      <c r="F4" s="13"/>
      <c r="G4" s="13"/>
      <c r="H4" s="13"/>
      <c r="I4" s="13"/>
      <c r="J4" s="13"/>
      <c r="K4" s="13"/>
      <c r="L4" s="17"/>
    </row>
    <row r="5" spans="1:12" ht="30.75" customHeight="1">
      <c r="A5" s="116"/>
      <c r="B5" s="125" t="s">
        <v>8</v>
      </c>
      <c r="C5" s="12" t="s">
        <v>28</v>
      </c>
      <c r="D5" s="7">
        <v>10</v>
      </c>
      <c r="E5" s="12"/>
      <c r="F5" s="12"/>
      <c r="G5" s="12"/>
      <c r="H5" s="12"/>
      <c r="I5" s="12"/>
      <c r="J5" s="12"/>
      <c r="K5" s="12"/>
      <c r="L5" s="18"/>
    </row>
    <row r="6" spans="1:12" ht="30.75" customHeight="1">
      <c r="A6" s="116"/>
      <c r="B6" s="126"/>
      <c r="C6" s="12" t="s">
        <v>18</v>
      </c>
      <c r="D6" s="7">
        <v>10</v>
      </c>
      <c r="E6" s="12"/>
      <c r="F6" s="12"/>
      <c r="G6" s="12"/>
      <c r="H6" s="12"/>
      <c r="I6" s="12"/>
      <c r="J6" s="12"/>
      <c r="K6" s="12"/>
      <c r="L6" s="18"/>
    </row>
    <row r="7" spans="1:12" ht="30.75" customHeight="1">
      <c r="A7" s="116"/>
      <c r="B7" s="126"/>
      <c r="C7" s="12" t="s">
        <v>26</v>
      </c>
      <c r="D7" s="7">
        <v>5</v>
      </c>
      <c r="E7" s="12"/>
      <c r="F7" s="12"/>
      <c r="G7" s="12"/>
      <c r="H7" s="12"/>
      <c r="I7" s="12"/>
      <c r="J7" s="12"/>
      <c r="K7" s="12"/>
      <c r="L7" s="18"/>
    </row>
    <row r="8" spans="1:12" ht="30.75" customHeight="1">
      <c r="A8" s="116"/>
      <c r="B8" s="126"/>
      <c r="C8" s="12" t="s">
        <v>25</v>
      </c>
      <c r="D8" s="7">
        <v>5</v>
      </c>
      <c r="E8" s="12"/>
      <c r="F8" s="12"/>
      <c r="G8" s="12"/>
      <c r="H8" s="12"/>
      <c r="I8" s="12"/>
      <c r="J8" s="12"/>
      <c r="K8" s="12"/>
      <c r="L8" s="18"/>
    </row>
    <row r="9" spans="1:12" ht="30.75" customHeight="1">
      <c r="A9" s="116"/>
      <c r="B9" s="126"/>
      <c r="C9" s="9" t="s">
        <v>19</v>
      </c>
      <c r="D9" s="7">
        <v>10</v>
      </c>
      <c r="E9" s="12"/>
      <c r="F9" s="12"/>
      <c r="G9" s="12"/>
      <c r="H9" s="12"/>
      <c r="I9" s="12"/>
      <c r="J9" s="12"/>
      <c r="K9" s="12"/>
      <c r="L9" s="18"/>
    </row>
    <row r="10" spans="1:12" ht="30.75" customHeight="1">
      <c r="A10" s="116"/>
      <c r="B10" s="127"/>
      <c r="C10" s="9" t="s">
        <v>53</v>
      </c>
      <c r="D10" s="7">
        <v>10</v>
      </c>
      <c r="E10" s="12"/>
      <c r="F10" s="12"/>
      <c r="G10" s="12"/>
      <c r="H10" s="12"/>
      <c r="I10" s="12"/>
      <c r="J10" s="12"/>
      <c r="K10" s="12"/>
      <c r="L10" s="18"/>
    </row>
    <row r="11" spans="1:12" ht="30.75" customHeight="1">
      <c r="A11" s="116"/>
      <c r="B11" s="12" t="s">
        <v>49</v>
      </c>
      <c r="C11" s="12" t="s">
        <v>27</v>
      </c>
      <c r="D11" s="7">
        <v>5</v>
      </c>
      <c r="E11" s="12"/>
      <c r="F11" s="12"/>
      <c r="G11" s="12"/>
      <c r="H11" s="12"/>
      <c r="I11" s="12"/>
      <c r="J11" s="12"/>
      <c r="K11" s="12"/>
      <c r="L11" s="18"/>
    </row>
    <row r="12" spans="1:12" ht="30.75" customHeight="1">
      <c r="A12" s="116"/>
      <c r="B12" s="125" t="s">
        <v>9</v>
      </c>
      <c r="C12" s="12" t="s">
        <v>21</v>
      </c>
      <c r="D12" s="8" t="s">
        <v>31</v>
      </c>
      <c r="E12" s="10" t="s">
        <v>31</v>
      </c>
      <c r="F12" s="10" t="s">
        <v>31</v>
      </c>
      <c r="G12" s="10" t="s">
        <v>31</v>
      </c>
      <c r="H12" s="10" t="s">
        <v>31</v>
      </c>
      <c r="I12" s="10" t="s">
        <v>31</v>
      </c>
      <c r="J12" s="10" t="s">
        <v>31</v>
      </c>
      <c r="K12" s="10" t="s">
        <v>31</v>
      </c>
      <c r="L12" s="18" t="s">
        <v>30</v>
      </c>
    </row>
    <row r="13" spans="1:12" ht="30.75" customHeight="1">
      <c r="A13" s="116"/>
      <c r="B13" s="127"/>
      <c r="C13" s="12" t="s">
        <v>22</v>
      </c>
      <c r="D13" s="8" t="s">
        <v>31</v>
      </c>
      <c r="E13" s="10" t="s">
        <v>31</v>
      </c>
      <c r="F13" s="10" t="s">
        <v>31</v>
      </c>
      <c r="G13" s="10" t="s">
        <v>31</v>
      </c>
      <c r="H13" s="10" t="s">
        <v>31</v>
      </c>
      <c r="I13" s="10" t="s">
        <v>31</v>
      </c>
      <c r="J13" s="10" t="s">
        <v>31</v>
      </c>
      <c r="K13" s="10" t="s">
        <v>31</v>
      </c>
      <c r="L13" s="18" t="s">
        <v>30</v>
      </c>
    </row>
    <row r="14" spans="1:12" ht="30.75" customHeight="1">
      <c r="A14" s="116"/>
      <c r="B14" s="12" t="s">
        <v>10</v>
      </c>
      <c r="C14" s="12" t="s">
        <v>23</v>
      </c>
      <c r="D14" s="7">
        <v>5</v>
      </c>
      <c r="E14" s="10"/>
      <c r="F14" s="10"/>
      <c r="G14" s="10"/>
      <c r="H14" s="10"/>
      <c r="I14" s="10"/>
      <c r="J14" s="10"/>
      <c r="K14" s="10"/>
      <c r="L14" s="19"/>
    </row>
    <row r="15" spans="1:12" ht="30.75" customHeight="1">
      <c r="A15" s="116"/>
      <c r="B15" s="125" t="s">
        <v>11</v>
      </c>
      <c r="C15" s="12" t="s">
        <v>50</v>
      </c>
      <c r="D15" s="8">
        <v>5</v>
      </c>
      <c r="E15" s="10"/>
      <c r="F15" s="10"/>
      <c r="G15" s="10"/>
      <c r="H15" s="10"/>
      <c r="I15" s="10"/>
      <c r="J15" s="10"/>
      <c r="K15" s="10"/>
      <c r="L15" s="19"/>
    </row>
    <row r="16" spans="1:12" ht="30.75" customHeight="1">
      <c r="A16" s="116"/>
      <c r="B16" s="126"/>
      <c r="C16" s="12" t="s">
        <v>51</v>
      </c>
      <c r="D16" s="7">
        <v>5</v>
      </c>
      <c r="E16" s="12"/>
      <c r="F16" s="12"/>
      <c r="G16" s="12"/>
      <c r="H16" s="12"/>
      <c r="I16" s="12"/>
      <c r="J16" s="12"/>
      <c r="K16" s="12"/>
      <c r="L16" s="18"/>
    </row>
    <row r="17" spans="1:12" ht="30.75" customHeight="1">
      <c r="A17" s="116"/>
      <c r="B17" s="127"/>
      <c r="C17" s="12" t="s">
        <v>24</v>
      </c>
      <c r="D17" s="7">
        <v>5</v>
      </c>
      <c r="E17" s="12"/>
      <c r="F17" s="12"/>
      <c r="G17" s="12"/>
      <c r="H17" s="12"/>
      <c r="I17" s="12"/>
      <c r="J17" s="12"/>
      <c r="K17" s="12"/>
      <c r="L17" s="18"/>
    </row>
    <row r="18" spans="1:12" ht="30.75" customHeight="1">
      <c r="A18" s="116"/>
      <c r="B18" s="128" t="s">
        <v>14</v>
      </c>
      <c r="C18" s="128"/>
      <c r="D18" s="11">
        <f>SUM(D4:D17)</f>
        <v>80</v>
      </c>
      <c r="E18" s="12">
        <f>SUM(E4:E17)</f>
        <v>0</v>
      </c>
      <c r="F18" s="12">
        <f t="shared" ref="F18:L18" si="0">SUM(F4:F17)</f>
        <v>0</v>
      </c>
      <c r="G18" s="12">
        <f t="shared" si="0"/>
        <v>0</v>
      </c>
      <c r="H18" s="12">
        <f t="shared" si="0"/>
        <v>0</v>
      </c>
      <c r="I18" s="12">
        <f t="shared" si="0"/>
        <v>0</v>
      </c>
      <c r="J18" s="12">
        <f t="shared" si="0"/>
        <v>0</v>
      </c>
      <c r="K18" s="12">
        <f t="shared" si="0"/>
        <v>0</v>
      </c>
      <c r="L18" s="18">
        <f t="shared" si="0"/>
        <v>0</v>
      </c>
    </row>
    <row r="19" spans="1:12" ht="30.75" customHeight="1">
      <c r="A19" s="116"/>
      <c r="B19" s="117" t="s">
        <v>41</v>
      </c>
      <c r="C19" s="117"/>
      <c r="D19" s="117"/>
      <c r="E19" s="118">
        <f>ROUND(SUM(E18:L18)/8,5)</f>
        <v>0</v>
      </c>
      <c r="F19" s="118"/>
      <c r="G19" s="118"/>
      <c r="H19" s="118"/>
      <c r="I19" s="118"/>
      <c r="J19" s="118"/>
      <c r="K19" s="118"/>
      <c r="L19" s="119"/>
    </row>
    <row r="20" spans="1:12" ht="33" customHeight="1">
      <c r="A20" s="20" t="s">
        <v>13</v>
      </c>
      <c r="B20" s="120" t="s">
        <v>42</v>
      </c>
      <c r="C20" s="120"/>
      <c r="D20" s="120"/>
      <c r="E20" s="118">
        <v>16.989999999999998</v>
      </c>
      <c r="F20" s="118"/>
      <c r="G20" s="118"/>
      <c r="H20" s="118"/>
      <c r="I20" s="118"/>
      <c r="J20" s="118"/>
      <c r="K20" s="118"/>
      <c r="L20" s="119"/>
    </row>
    <row r="21" spans="1:12" ht="33" customHeight="1" thickBot="1">
      <c r="A21" s="121" t="s">
        <v>15</v>
      </c>
      <c r="B21" s="122"/>
      <c r="C21" s="122"/>
      <c r="D21" s="122"/>
      <c r="E21" s="123">
        <f>SUM(E19:L20)</f>
        <v>16.989999999999998</v>
      </c>
      <c r="F21" s="123"/>
      <c r="G21" s="123"/>
      <c r="H21" s="123"/>
      <c r="I21" s="123"/>
      <c r="J21" s="123"/>
      <c r="K21" s="123"/>
      <c r="L21" s="124"/>
    </row>
  </sheetData>
  <mergeCells count="16">
    <mergeCell ref="B20:D20"/>
    <mergeCell ref="E20:L20"/>
    <mergeCell ref="A21:D21"/>
    <mergeCell ref="E21:L21"/>
    <mergeCell ref="B5:B10"/>
    <mergeCell ref="B12:B13"/>
    <mergeCell ref="B15:B17"/>
    <mergeCell ref="B18:C18"/>
    <mergeCell ref="A1:L1"/>
    <mergeCell ref="A2:B3"/>
    <mergeCell ref="C2:C3"/>
    <mergeCell ref="D2:D3"/>
    <mergeCell ref="E2:L2"/>
    <mergeCell ref="A4:A19"/>
    <mergeCell ref="B19:D19"/>
    <mergeCell ref="E19:L19"/>
  </mergeCells>
  <phoneticPr fontId="2" type="noConversion"/>
  <printOptions horizontalCentered="1" verticalCentered="1"/>
  <pageMargins left="0.39370078740157483" right="0.39370078740157483" top="0.6" bottom="0.39370078740157483" header="0" footer="0"/>
  <pageSetup paperSize="9" scale="8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0AC6B6-0D5D-4EAA-AF84-FF066AA673CF}">
  <dimension ref="A1:K21"/>
  <sheetViews>
    <sheetView zoomScale="80" workbookViewId="0">
      <pane ySplit="3" topLeftCell="A4" activePane="bottomLeft" state="frozen"/>
      <selection pane="bottomLeft" activeCell="F15" sqref="F15"/>
    </sheetView>
  </sheetViews>
  <sheetFormatPr defaultRowHeight="13.5"/>
  <cols>
    <col min="1" max="1" width="12.6640625" customWidth="1"/>
    <col min="2" max="2" width="9.33203125" customWidth="1"/>
    <col min="3" max="3" width="29.109375" customWidth="1"/>
    <col min="4" max="4" width="10.44140625" customWidth="1"/>
    <col min="5" max="11" width="10.33203125" customWidth="1"/>
  </cols>
  <sheetData>
    <row r="1" spans="1:11" ht="48" customHeight="1" thickBot="1">
      <c r="A1" s="87" t="s">
        <v>63</v>
      </c>
      <c r="B1" s="88"/>
      <c r="C1" s="88"/>
      <c r="D1" s="88"/>
      <c r="E1" s="88"/>
      <c r="F1" s="88"/>
      <c r="G1" s="88"/>
      <c r="H1" s="88"/>
      <c r="I1" s="88"/>
      <c r="J1" s="88"/>
      <c r="K1" s="89"/>
    </row>
    <row r="2" spans="1:11" ht="30" customHeight="1">
      <c r="A2" s="103" t="s">
        <v>16</v>
      </c>
      <c r="B2" s="90"/>
      <c r="C2" s="90" t="s">
        <v>39</v>
      </c>
      <c r="D2" s="90" t="s">
        <v>4</v>
      </c>
      <c r="E2" s="90" t="s">
        <v>40</v>
      </c>
      <c r="F2" s="90"/>
      <c r="G2" s="90"/>
      <c r="H2" s="90"/>
      <c r="I2" s="90"/>
      <c r="J2" s="90"/>
      <c r="K2" s="91"/>
    </row>
    <row r="3" spans="1:11" ht="30" customHeight="1" thickBot="1">
      <c r="A3" s="104"/>
      <c r="B3" s="105"/>
      <c r="C3" s="105"/>
      <c r="D3" s="105"/>
      <c r="E3" s="79" t="s">
        <v>67</v>
      </c>
      <c r="F3" s="80" t="s">
        <v>68</v>
      </c>
      <c r="G3" s="80" t="s">
        <v>69</v>
      </c>
      <c r="H3" s="80" t="s">
        <v>70</v>
      </c>
      <c r="I3" s="80" t="s">
        <v>71</v>
      </c>
      <c r="J3" s="80" t="s">
        <v>72</v>
      </c>
      <c r="K3" s="80" t="s">
        <v>73</v>
      </c>
    </row>
    <row r="4" spans="1:11" ht="30" customHeight="1">
      <c r="A4" s="92" t="s">
        <v>12</v>
      </c>
      <c r="B4" s="72" t="s">
        <v>7</v>
      </c>
      <c r="C4" s="72" t="s">
        <v>17</v>
      </c>
      <c r="D4" s="73">
        <v>5</v>
      </c>
      <c r="E4" s="72"/>
      <c r="F4" s="72"/>
      <c r="G4" s="72"/>
      <c r="H4" s="72"/>
      <c r="I4" s="72"/>
      <c r="J4" s="72"/>
      <c r="K4" s="74"/>
    </row>
    <row r="5" spans="1:11" ht="30" customHeight="1">
      <c r="A5" s="93"/>
      <c r="B5" s="96" t="s">
        <v>8</v>
      </c>
      <c r="C5" s="67" t="s">
        <v>28</v>
      </c>
      <c r="D5" s="66">
        <v>8</v>
      </c>
      <c r="E5" s="65"/>
      <c r="F5" s="65"/>
      <c r="G5" s="65"/>
      <c r="H5" s="65"/>
      <c r="I5" s="65"/>
      <c r="J5" s="65"/>
      <c r="K5" s="75"/>
    </row>
    <row r="6" spans="1:11" ht="30" customHeight="1">
      <c r="A6" s="93"/>
      <c r="B6" s="96"/>
      <c r="C6" s="67" t="s">
        <v>61</v>
      </c>
      <c r="D6" s="66">
        <v>2</v>
      </c>
      <c r="E6" s="65"/>
      <c r="F6" s="65"/>
      <c r="G6" s="65"/>
      <c r="H6" s="65"/>
      <c r="I6" s="65"/>
      <c r="J6" s="65"/>
      <c r="K6" s="75"/>
    </row>
    <row r="7" spans="1:11" ht="30" customHeight="1">
      <c r="A7" s="93"/>
      <c r="B7" s="96"/>
      <c r="C7" s="65" t="s">
        <v>18</v>
      </c>
      <c r="D7" s="66">
        <v>5</v>
      </c>
      <c r="E7" s="65"/>
      <c r="F7" s="65"/>
      <c r="G7" s="65"/>
      <c r="H7" s="65"/>
      <c r="I7" s="65"/>
      <c r="J7" s="65"/>
      <c r="K7" s="75"/>
    </row>
    <row r="8" spans="1:11" ht="39.75" customHeight="1">
      <c r="A8" s="93"/>
      <c r="B8" s="96"/>
      <c r="C8" s="65" t="s">
        <v>26</v>
      </c>
      <c r="D8" s="66">
        <v>5</v>
      </c>
      <c r="E8" s="65"/>
      <c r="F8" s="65"/>
      <c r="G8" s="65"/>
      <c r="H8" s="65"/>
      <c r="I8" s="65"/>
      <c r="J8" s="65"/>
      <c r="K8" s="75"/>
    </row>
    <row r="9" spans="1:11" ht="40.5" customHeight="1">
      <c r="A9" s="93"/>
      <c r="B9" s="96"/>
      <c r="C9" s="65" t="s">
        <v>25</v>
      </c>
      <c r="D9" s="66">
        <v>5</v>
      </c>
      <c r="E9" s="65"/>
      <c r="F9" s="65"/>
      <c r="G9" s="65"/>
      <c r="H9" s="65"/>
      <c r="I9" s="65"/>
      <c r="J9" s="65"/>
      <c r="K9" s="75"/>
    </row>
    <row r="10" spans="1:11" ht="30" customHeight="1">
      <c r="A10" s="93"/>
      <c r="B10" s="96"/>
      <c r="C10" s="68" t="s">
        <v>19</v>
      </c>
      <c r="D10" s="66">
        <v>10</v>
      </c>
      <c r="E10" s="65"/>
      <c r="F10" s="65"/>
      <c r="G10" s="65"/>
      <c r="H10" s="65"/>
      <c r="I10" s="65"/>
      <c r="J10" s="65"/>
      <c r="K10" s="75"/>
    </row>
    <row r="11" spans="1:11" ht="30" customHeight="1">
      <c r="A11" s="93"/>
      <c r="B11" s="96"/>
      <c r="C11" s="68" t="s">
        <v>20</v>
      </c>
      <c r="D11" s="66">
        <v>10</v>
      </c>
      <c r="E11" s="65"/>
      <c r="F11" s="65"/>
      <c r="G11" s="65"/>
      <c r="H11" s="65"/>
      <c r="I11" s="65"/>
      <c r="J11" s="65"/>
      <c r="K11" s="75"/>
    </row>
    <row r="12" spans="1:11" ht="30" customHeight="1">
      <c r="A12" s="93"/>
      <c r="B12" s="96"/>
      <c r="C12" s="68" t="s">
        <v>62</v>
      </c>
      <c r="D12" s="66">
        <v>5</v>
      </c>
      <c r="E12" s="65"/>
      <c r="F12" s="65"/>
      <c r="G12" s="65"/>
      <c r="H12" s="65"/>
      <c r="I12" s="65"/>
      <c r="J12" s="65"/>
      <c r="K12" s="75"/>
    </row>
    <row r="13" spans="1:11" ht="39.75" customHeight="1">
      <c r="A13" s="93"/>
      <c r="B13" s="65" t="s">
        <v>49</v>
      </c>
      <c r="C13" s="65" t="s">
        <v>27</v>
      </c>
      <c r="D13" s="66">
        <v>5</v>
      </c>
      <c r="E13" s="65"/>
      <c r="F13" s="65"/>
      <c r="G13" s="65"/>
      <c r="H13" s="65"/>
      <c r="I13" s="65"/>
      <c r="J13" s="65"/>
      <c r="K13" s="75"/>
    </row>
    <row r="14" spans="1:11" ht="30" customHeight="1">
      <c r="A14" s="93"/>
      <c r="B14" s="65" t="s">
        <v>10</v>
      </c>
      <c r="C14" s="67" t="s">
        <v>23</v>
      </c>
      <c r="D14" s="66">
        <v>5</v>
      </c>
      <c r="E14" s="69"/>
      <c r="F14" s="69"/>
      <c r="G14" s="69"/>
      <c r="H14" s="69"/>
      <c r="I14" s="69"/>
      <c r="J14" s="69"/>
      <c r="K14" s="76"/>
    </row>
    <row r="15" spans="1:11" ht="30" customHeight="1">
      <c r="A15" s="93"/>
      <c r="B15" s="96" t="s">
        <v>11</v>
      </c>
      <c r="C15" s="65" t="s">
        <v>50</v>
      </c>
      <c r="D15" s="70">
        <v>5</v>
      </c>
      <c r="E15" s="69"/>
      <c r="F15" s="69"/>
      <c r="G15" s="69"/>
      <c r="H15" s="69"/>
      <c r="I15" s="69"/>
      <c r="J15" s="69"/>
      <c r="K15" s="76"/>
    </row>
    <row r="16" spans="1:11" ht="30" customHeight="1">
      <c r="A16" s="93"/>
      <c r="B16" s="96"/>
      <c r="C16" s="65" t="s">
        <v>51</v>
      </c>
      <c r="D16" s="66">
        <v>5</v>
      </c>
      <c r="E16" s="65"/>
      <c r="F16" s="65"/>
      <c r="G16" s="65"/>
      <c r="H16" s="65"/>
      <c r="I16" s="65"/>
      <c r="J16" s="65"/>
      <c r="K16" s="75"/>
    </row>
    <row r="17" spans="1:11" ht="30" customHeight="1">
      <c r="A17" s="93"/>
      <c r="B17" s="96"/>
      <c r="C17" s="65" t="s">
        <v>24</v>
      </c>
      <c r="D17" s="66">
        <v>5</v>
      </c>
      <c r="E17" s="65"/>
      <c r="F17" s="65"/>
      <c r="G17" s="65"/>
      <c r="H17" s="65"/>
      <c r="I17" s="65"/>
      <c r="J17" s="65"/>
      <c r="K17" s="75"/>
    </row>
    <row r="18" spans="1:11" ht="33" customHeight="1">
      <c r="A18" s="93"/>
      <c r="B18" s="94" t="s">
        <v>14</v>
      </c>
      <c r="C18" s="94"/>
      <c r="D18" s="71">
        <f>SUM(D4:D17)</f>
        <v>80</v>
      </c>
      <c r="E18" s="65">
        <f>SUM(E4:E17)</f>
        <v>0</v>
      </c>
      <c r="F18" s="65">
        <f t="shared" ref="F18:K18" si="0">SUM(F4:F17)</f>
        <v>0</v>
      </c>
      <c r="G18" s="65">
        <f t="shared" si="0"/>
        <v>0</v>
      </c>
      <c r="H18" s="65">
        <f t="shared" si="0"/>
        <v>0</v>
      </c>
      <c r="I18" s="65">
        <f t="shared" si="0"/>
        <v>0</v>
      </c>
      <c r="J18" s="65">
        <f t="shared" si="0"/>
        <v>0</v>
      </c>
      <c r="K18" s="75">
        <f t="shared" si="0"/>
        <v>0</v>
      </c>
    </row>
    <row r="19" spans="1:11" ht="33" customHeight="1">
      <c r="A19" s="93"/>
      <c r="B19" s="95" t="s">
        <v>41</v>
      </c>
      <c r="C19" s="95"/>
      <c r="D19" s="95"/>
      <c r="E19" s="97">
        <f>ROUND(SUM(E18:K18)/7,5)</f>
        <v>0</v>
      </c>
      <c r="F19" s="97"/>
      <c r="G19" s="97"/>
      <c r="H19" s="97"/>
      <c r="I19" s="97"/>
      <c r="J19" s="97"/>
      <c r="K19" s="98"/>
    </row>
    <row r="20" spans="1:11" ht="33" customHeight="1">
      <c r="A20" s="77" t="s">
        <v>13</v>
      </c>
      <c r="B20" s="106" t="s">
        <v>42</v>
      </c>
      <c r="C20" s="106"/>
      <c r="D20" s="106"/>
      <c r="E20" s="97"/>
      <c r="F20" s="97"/>
      <c r="G20" s="97"/>
      <c r="H20" s="97"/>
      <c r="I20" s="97"/>
      <c r="J20" s="97"/>
      <c r="K20" s="98"/>
    </row>
    <row r="21" spans="1:11" ht="31.5" customHeight="1" thickBot="1">
      <c r="A21" s="101" t="s">
        <v>15</v>
      </c>
      <c r="B21" s="102"/>
      <c r="C21" s="102"/>
      <c r="D21" s="102"/>
      <c r="E21" s="99">
        <f>SUM(E19:K20)</f>
        <v>0</v>
      </c>
      <c r="F21" s="99"/>
      <c r="G21" s="99"/>
      <c r="H21" s="99"/>
      <c r="I21" s="99"/>
      <c r="J21" s="99"/>
      <c r="K21" s="100"/>
    </row>
  </sheetData>
  <mergeCells count="15">
    <mergeCell ref="A21:D21"/>
    <mergeCell ref="A2:B3"/>
    <mergeCell ref="C2:C3"/>
    <mergeCell ref="D2:D3"/>
    <mergeCell ref="B19:D19"/>
    <mergeCell ref="B5:B12"/>
    <mergeCell ref="E21:K21"/>
    <mergeCell ref="A4:A19"/>
    <mergeCell ref="B15:B17"/>
    <mergeCell ref="B18:C18"/>
    <mergeCell ref="A1:K1"/>
    <mergeCell ref="E2:K2"/>
    <mergeCell ref="E19:K19"/>
    <mergeCell ref="E20:K20"/>
    <mergeCell ref="B20:D20"/>
  </mergeCells>
  <phoneticPr fontId="2" type="noConversion"/>
  <printOptions horizontalCentered="1" verticalCentered="1"/>
  <pageMargins left="0.39370078740157483" right="0.39370078740157483" top="0.39370078740157483" bottom="0.39370078740157483" header="0" footer="0"/>
  <pageSetup paperSize="9" scale="8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732B8-460D-4DA1-A891-B996CFA83BA9}">
  <dimension ref="B3:E9"/>
  <sheetViews>
    <sheetView workbookViewId="0">
      <selection activeCell="F5" sqref="F5"/>
    </sheetView>
  </sheetViews>
  <sheetFormatPr defaultRowHeight="13.5"/>
  <cols>
    <col min="1" max="1" width="4.44140625" customWidth="1"/>
    <col min="2" max="3" width="20.77734375" customWidth="1"/>
    <col min="4" max="5" width="30.77734375" customWidth="1"/>
  </cols>
  <sheetData>
    <row r="3" spans="2:5" ht="14.25" thickBot="1"/>
    <row r="4" spans="2:5" ht="39.950000000000003" customHeight="1" thickBot="1">
      <c r="B4" s="129" t="s">
        <v>56</v>
      </c>
      <c r="C4" s="131" t="s">
        <v>57</v>
      </c>
      <c r="D4" s="137" t="s">
        <v>58</v>
      </c>
      <c r="E4" s="138"/>
    </row>
    <row r="5" spans="2:5" ht="39.950000000000003" customHeight="1" thickBot="1">
      <c r="B5" s="130"/>
      <c r="C5" s="132"/>
      <c r="D5" s="37" t="s">
        <v>74</v>
      </c>
      <c r="E5" s="38" t="s">
        <v>74</v>
      </c>
    </row>
    <row r="6" spans="2:5" ht="39.950000000000003" customHeight="1" thickTop="1">
      <c r="B6" s="27" t="s">
        <v>55</v>
      </c>
      <c r="C6" s="28">
        <v>0.8</v>
      </c>
      <c r="D6" s="29"/>
      <c r="E6" s="30"/>
    </row>
    <row r="7" spans="2:5" ht="39.950000000000003" customHeight="1">
      <c r="B7" s="25" t="s">
        <v>54</v>
      </c>
      <c r="C7" s="26">
        <v>0.2</v>
      </c>
      <c r="D7" s="31"/>
      <c r="E7" s="32"/>
    </row>
    <row r="8" spans="2:5" ht="39.950000000000003" customHeight="1">
      <c r="B8" s="133" t="s">
        <v>59</v>
      </c>
      <c r="C8" s="134"/>
      <c r="D8" s="33">
        <f>SUM(D6:D7)</f>
        <v>0</v>
      </c>
      <c r="E8" s="34">
        <f>SUM(E6:E7)</f>
        <v>0</v>
      </c>
    </row>
    <row r="9" spans="2:5" ht="39.950000000000003" customHeight="1" thickBot="1">
      <c r="B9" s="135" t="s">
        <v>60</v>
      </c>
      <c r="C9" s="136"/>
      <c r="D9" s="35"/>
      <c r="E9" s="36"/>
    </row>
  </sheetData>
  <mergeCells count="5">
    <mergeCell ref="B4:B5"/>
    <mergeCell ref="C4:C5"/>
    <mergeCell ref="B8:C8"/>
    <mergeCell ref="B9:C9"/>
    <mergeCell ref="D4:E4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가격평가 산식</vt:lpstr>
      <vt:lpstr>업체1</vt:lpstr>
      <vt:lpstr>한밭상사</vt:lpstr>
      <vt:lpstr>업체2</vt:lpstr>
      <vt:lpstr>최종결과</vt:lpstr>
    </vt:vector>
  </TitlesOfParts>
  <Company>KCG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KCG</cp:lastModifiedBy>
  <cp:lastPrinted>2016-10-20T07:35:55Z</cp:lastPrinted>
  <dcterms:created xsi:type="dcterms:W3CDTF">2006-07-09T04:46:42Z</dcterms:created>
  <dcterms:modified xsi:type="dcterms:W3CDTF">2026-07-15T04:55:40Z</dcterms:modified>
</cp:coreProperties>
</file>